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\Mecasys s.r.o\VO\"/>
    </mc:Choice>
  </mc:AlternateContent>
  <bookViews>
    <workbookView xWindow="0" yWindow="0" windowWidth="28800" windowHeight="118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1'!$A$1:$A$57</definedName>
    <definedName name="aukcia">[1]summary!$F$187</definedName>
    <definedName name="_xlnm.Print_Area" localSheetId="0">'Príloha č. 1'!$B$4:$N$57</definedName>
    <definedName name="obstarávateľ" comment="obstarávateľ vs verejný obstarávateľ">[1]summary!$N$4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" i="1" l="1"/>
  <c r="A51" i="1"/>
  <c r="A47" i="1"/>
  <c r="A43" i="1"/>
  <c r="A39" i="1"/>
  <c r="A30" i="1"/>
  <c r="A26" i="1"/>
  <c r="A22" i="1"/>
  <c r="A18" i="1"/>
  <c r="A15" i="1"/>
  <c r="A54" i="1" s="1"/>
  <c r="A11" i="1"/>
  <c r="A12" i="1" s="1"/>
  <c r="A13" i="1" s="1"/>
  <c r="A10" i="1"/>
  <c r="N4" i="1"/>
  <c r="A19" i="1" l="1"/>
  <c r="A27" i="1"/>
  <c r="A36" i="1"/>
  <c r="A44" i="1"/>
  <c r="A52" i="1"/>
  <c r="A56" i="1"/>
  <c r="A16" i="1"/>
  <c r="A20" i="1"/>
  <c r="A24" i="1"/>
  <c r="A28" i="1"/>
  <c r="A37" i="1"/>
  <c r="A41" i="1"/>
  <c r="A45" i="1"/>
  <c r="A49" i="1"/>
  <c r="A53" i="1"/>
  <c r="A57" i="1"/>
  <c r="A23" i="1"/>
  <c r="A40" i="1"/>
  <c r="A48" i="1"/>
  <c r="A14" i="1"/>
  <c r="A17" i="1"/>
  <c r="A21" i="1"/>
  <c r="A25" i="1"/>
  <c r="A29" i="1"/>
  <c r="A38" i="1"/>
  <c r="A42" i="1"/>
  <c r="A46" i="1"/>
  <c r="A50" i="1"/>
  <c r="I57" i="1" l="1"/>
  <c r="A4" i="1"/>
  <c r="B7" i="1"/>
  <c r="B5" i="1"/>
  <c r="B14" i="1"/>
</calcChain>
</file>

<file path=xl/sharedStrings.xml><?xml version="1.0" encoding="utf-8"?>
<sst xmlns="http://schemas.openxmlformats.org/spreadsheetml/2006/main" count="138" uniqueCount="72">
  <si>
    <t>Pokyny k vyplneniu: Vypĺňajú sa žlto vyznačené polia !!!</t>
  </si>
  <si>
    <r>
      <t xml:space="preserve">Rozpočet tvorí </t>
    </r>
    <r>
      <rPr>
        <b/>
        <u/>
        <sz val="11"/>
        <color theme="1"/>
        <rFont val="Calibri"/>
        <family val="2"/>
        <charset val="238"/>
        <scheme val="minor"/>
      </rPr>
      <t>nacenený výkaz -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</si>
  <si>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</si>
  <si>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rPr>
        <b/>
        <sz val="11"/>
        <color theme="1"/>
        <rFont val="Calibri"/>
        <family val="2"/>
        <charset val="238"/>
        <scheme val="minor"/>
      </rPr>
      <t>Nacenený výkaz-výmer</t>
    </r>
    <r>
      <rPr>
        <sz val="11"/>
        <color theme="1"/>
        <rFont val="Calibri"/>
        <family val="2"/>
        <charset val="238"/>
        <scheme val="minor"/>
      </rPr>
      <t xml:space="preserve"> bude predložený v origináli a bude podpísaný a opečiatkovaný (ak má dodávateľ povinnosť používať pečiatku).</t>
    </r>
  </si>
  <si>
    <t>Technologický sektor</t>
  </si>
  <si>
    <t>Názov zariadenia: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</si>
  <si>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</si>
  <si>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</si>
  <si>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</si>
  <si>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</si>
  <si>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</si>
  <si>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</si>
  <si>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</si>
  <si>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Hmotnosť obrobku</t>
  </si>
  <si>
    <t>min. 4000</t>
  </si>
  <si>
    <t>kg</t>
  </si>
  <si>
    <t>hodnota:</t>
  </si>
  <si>
    <t>Pracovný rozsah v osi X</t>
  </si>
  <si>
    <t>min. 2100</t>
  </si>
  <si>
    <t>mm</t>
  </si>
  <si>
    <t>Pracovný rozsah v osi Y</t>
  </si>
  <si>
    <t>min. 1200</t>
  </si>
  <si>
    <t>Pracovný rozsah v osi Z</t>
  </si>
  <si>
    <t>min. 700</t>
  </si>
  <si>
    <t>Rýchlosť pracovného posuvu X</t>
  </si>
  <si>
    <t>min. 10</t>
  </si>
  <si>
    <t>m/min.</t>
  </si>
  <si>
    <t>Rýchlosť pracovného posuvu Y</t>
  </si>
  <si>
    <t>Rýchlosť pracovného posuvu Z</t>
  </si>
  <si>
    <t>Priamy pohon vretena</t>
  </si>
  <si>
    <t>áno</t>
  </si>
  <si>
    <t>áno/nie:</t>
  </si>
  <si>
    <t>Otáčky vretena</t>
  </si>
  <si>
    <t>min. 12 000</t>
  </si>
  <si>
    <t>ot./min.</t>
  </si>
  <si>
    <t>Upínanie HSK63A</t>
  </si>
  <si>
    <t>Riadiaci systém s príslušenstvom</t>
  </si>
  <si>
    <t>Ovládacie ručné koliesko</t>
  </si>
  <si>
    <t>ks</t>
  </si>
  <si>
    <t>Diaľkový prístup k systému – ethernet</t>
  </si>
  <si>
    <t>Ukladací priestor na CNC program</t>
  </si>
  <si>
    <t>min. 15</t>
  </si>
  <si>
    <t>GB</t>
  </si>
  <si>
    <t>Úplný archív vstupov užívateľa a behu systému</t>
  </si>
  <si>
    <t>Diaľková kontrola pracovného panelu - ethernet</t>
  </si>
  <si>
    <t>Rýchlosť spracovania bloku</t>
  </si>
  <si>
    <t>ms</t>
  </si>
  <si>
    <t>Presnosť zadávania</t>
  </si>
  <si>
    <t>Priamy odmeriavaci systém na osiach X/Y/Z</t>
  </si>
  <si>
    <t>Presnosť polohovania X,Y,Z</t>
  </si>
  <si>
    <t>max. 0,008</t>
  </si>
  <si>
    <t>Opakovateľná presnosť polohovania  X,Y,Z</t>
  </si>
  <si>
    <t>max. 0,005</t>
  </si>
  <si>
    <t>Dopravník triesok</t>
  </si>
  <si>
    <t>Plné krytovanie</t>
  </si>
  <si>
    <t>Oplachovacia pištoľ</t>
  </si>
  <si>
    <t>Chladenie stredom vretena emulziou</t>
  </si>
  <si>
    <t>min. 25</t>
  </si>
  <si>
    <t>barov</t>
  </si>
  <si>
    <t>Chladenie stredom vretena vzduchom</t>
  </si>
  <si>
    <t>Zásobník nástrojov</t>
  </si>
  <si>
    <t>min. 24</t>
  </si>
  <si>
    <t>Bezkáblová nástrojová sonda</t>
  </si>
  <si>
    <t>Bezkáblová obrobková sonda</t>
  </si>
  <si>
    <t>CE prevedenie</t>
  </si>
  <si>
    <t>Sprievodná dokumentácia</t>
  </si>
  <si>
    <t>Ďalšie súčasti hodnoty obstrávaného zariadenia</t>
  </si>
  <si>
    <t>Montáž zariadenia a uvedenie do prevádzky</t>
  </si>
  <si>
    <t>-</t>
  </si>
  <si>
    <t>Skúšobná prevádzka zariadenia</t>
  </si>
  <si>
    <t>Miesto: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</si>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</sst>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06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49" fontId="0" fillId="0" borderId="0" xfId="0" applyNumberFormat="1" applyFont="1" applyAlignment="1" applyProtection="1">
      <alignment horizontal="justify"/>
    </xf>
    <xf numFmtId="49" fontId="0" fillId="0" borderId="0" xfId="0" applyNumberFormat="1" applyFont="1" applyAlignment="1" applyProtection="1">
      <alignment horizontal="justify"/>
    </xf>
    <xf numFmtId="0" fontId="6" fillId="0" borderId="0" xfId="0" applyFont="1" applyProtection="1"/>
    <xf numFmtId="49" fontId="0" fillId="0" borderId="0" xfId="0" applyNumberFormat="1" applyFont="1" applyAlignment="1" applyProtection="1">
      <alignment horizontal="justify" wrapText="1"/>
    </xf>
    <xf numFmtId="49" fontId="0" fillId="0" borderId="0" xfId="0" applyNumberFormat="1" applyFont="1" applyAlignment="1" applyProtection="1">
      <alignment horizontal="justify" wrapText="1"/>
    </xf>
    <xf numFmtId="0" fontId="7" fillId="0" borderId="0" xfId="0" applyNumberFormat="1" applyFont="1" applyAlignment="1" applyProtection="1"/>
    <xf numFmtId="0" fontId="7" fillId="0" borderId="0" xfId="0" applyNumberFormat="1" applyFont="1" applyAlignment="1" applyProtection="1"/>
    <xf numFmtId="0" fontId="8" fillId="0" borderId="0" xfId="0" applyFont="1" applyProtection="1"/>
    <xf numFmtId="0" fontId="0" fillId="3" borderId="0" xfId="0" applyNumberFormat="1" applyFont="1" applyFill="1" applyAlignment="1" applyProtection="1"/>
    <xf numFmtId="0" fontId="9" fillId="0" borderId="0" xfId="0" applyFont="1" applyAlignment="1" applyProtection="1">
      <alignment wrapText="1"/>
    </xf>
    <xf numFmtId="49" fontId="1" fillId="0" borderId="0" xfId="0" applyNumberFormat="1" applyFont="1" applyAlignment="1" applyProtection="1">
      <alignment horizontal="right"/>
    </xf>
    <xf numFmtId="49" fontId="0" fillId="3" borderId="0" xfId="0" applyNumberFormat="1" applyFont="1" applyFill="1" applyAlignment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2" fillId="3" borderId="6" xfId="0" applyNumberFormat="1" applyFont="1" applyFill="1" applyBorder="1" applyAlignment="1" applyProtection="1">
      <alignment horizontal="center" vertical="center" wrapText="1"/>
    </xf>
    <xf numFmtId="0" fontId="12" fillId="3" borderId="7" xfId="0" applyNumberFormat="1" applyFont="1" applyFill="1" applyBorder="1" applyAlignment="1" applyProtection="1">
      <alignment horizontal="center" vertical="center" wrapText="1"/>
    </xf>
    <xf numFmtId="0" fontId="12" fillId="3" borderId="9" xfId="0" applyNumberFormat="1" applyFont="1" applyFill="1" applyBorder="1" applyAlignment="1" applyProtection="1">
      <alignment horizontal="center" vertical="center" wrapText="1"/>
    </xf>
    <xf numFmtId="0" fontId="12" fillId="3" borderId="10" xfId="0" applyNumberFormat="1" applyFont="1" applyFill="1" applyBorder="1" applyAlignment="1" applyProtection="1">
      <alignment vertical="center" wrapText="1"/>
    </xf>
    <xf numFmtId="0" fontId="12" fillId="3" borderId="11" xfId="0" applyNumberFormat="1" applyFont="1" applyFill="1" applyBorder="1" applyAlignment="1" applyProtection="1">
      <alignment vertical="center" wrapText="1"/>
    </xf>
    <xf numFmtId="0" fontId="12" fillId="3" borderId="10" xfId="0" applyNumberFormat="1" applyFont="1" applyFill="1" applyBorder="1" applyAlignment="1" applyProtection="1">
      <alignment horizontal="center" vertical="center" wrapText="1"/>
    </xf>
    <xf numFmtId="0" fontId="12" fillId="3" borderId="11" xfId="0" applyNumberFormat="1" applyFont="1" applyFill="1" applyBorder="1" applyAlignment="1" applyProtection="1">
      <alignment horizontal="center" vertical="center" wrapText="1"/>
    </xf>
    <xf numFmtId="0" fontId="12" fillId="3" borderId="12" xfId="0" applyNumberFormat="1" applyFont="1" applyFill="1" applyBorder="1" applyAlignment="1" applyProtection="1">
      <alignment horizontal="center" vertical="center" wrapText="1"/>
    </xf>
    <xf numFmtId="0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4" xfId="0" applyNumberFormat="1" applyFont="1" applyFill="1" applyBorder="1" applyAlignment="1" applyProtection="1">
      <alignment horizontal="center" vertical="center" wrapText="1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12" fillId="3" borderId="16" xfId="0" applyNumberFormat="1" applyFont="1" applyFill="1" applyBorder="1" applyAlignment="1" applyProtection="1">
      <alignment vertical="center" wrapText="1"/>
    </xf>
    <xf numFmtId="0" fontId="12" fillId="3" borderId="17" xfId="0" applyNumberFormat="1" applyFont="1" applyFill="1" applyBorder="1" applyAlignment="1" applyProtection="1">
      <alignment vertical="center" wrapText="1"/>
    </xf>
    <xf numFmtId="0" fontId="12" fillId="3" borderId="16" xfId="0" applyNumberFormat="1" applyFont="1" applyFill="1" applyBorder="1" applyAlignment="1" applyProtection="1">
      <alignment horizontal="center" vertical="center" wrapText="1"/>
    </xf>
    <xf numFmtId="0" fontId="12" fillId="3" borderId="17" xfId="0" applyNumberFormat="1" applyFont="1" applyFill="1" applyBorder="1" applyAlignment="1" applyProtection="1">
      <alignment horizontal="center" vertical="center" wrapText="1"/>
    </xf>
    <xf numFmtId="0" fontId="12" fillId="3" borderId="18" xfId="0" applyNumberFormat="1" applyFont="1" applyFill="1" applyBorder="1" applyAlignment="1" applyProtection="1">
      <alignment horizontal="center" vertical="center" wrapText="1"/>
    </xf>
    <xf numFmtId="0" fontId="12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1" xfId="0" applyNumberFormat="1" applyFont="1" applyFill="1" applyBorder="1" applyAlignment="1" applyProtection="1">
      <alignment vertical="center" wrapText="1"/>
    </xf>
    <xf numFmtId="0" fontId="12" fillId="3" borderId="22" xfId="0" applyNumberFormat="1" applyFont="1" applyFill="1" applyBorder="1" applyAlignment="1" applyProtection="1">
      <alignment vertical="center" wrapText="1"/>
    </xf>
    <xf numFmtId="0" fontId="12" fillId="3" borderId="21" xfId="0" applyNumberFormat="1" applyFont="1" applyFill="1" applyBorder="1" applyAlignment="1" applyProtection="1">
      <alignment horizontal="center" vertical="center" wrapText="1"/>
    </xf>
    <xf numFmtId="0" fontId="12" fillId="3" borderId="22" xfId="0" applyNumberFormat="1" applyFont="1" applyFill="1" applyBorder="1" applyAlignment="1" applyProtection="1">
      <alignment horizontal="center" vertical="center" wrapText="1"/>
    </xf>
    <xf numFmtId="0" fontId="12" fillId="3" borderId="23" xfId="0" applyNumberFormat="1" applyFont="1" applyFill="1" applyBorder="1" applyAlignment="1" applyProtection="1">
      <alignment vertical="center" wrapText="1"/>
    </xf>
    <xf numFmtId="0" fontId="12" fillId="3" borderId="24" xfId="0" applyNumberFormat="1" applyFont="1" applyFill="1" applyBorder="1" applyAlignment="1" applyProtection="1">
      <alignment vertical="center" wrapText="1"/>
    </xf>
    <xf numFmtId="0" fontId="12" fillId="3" borderId="23" xfId="0" applyNumberFormat="1" applyFont="1" applyFill="1" applyBorder="1" applyAlignment="1" applyProtection="1">
      <alignment horizontal="center" vertical="center" wrapText="1"/>
    </xf>
    <xf numFmtId="0" fontId="12" fillId="3" borderId="24" xfId="0" applyNumberFormat="1" applyFont="1" applyFill="1" applyBorder="1" applyAlignment="1" applyProtection="1">
      <alignment horizontal="center" vertical="center" wrapText="1"/>
    </xf>
    <xf numFmtId="0" fontId="12" fillId="3" borderId="25" xfId="0" applyNumberFormat="1" applyFont="1" applyFill="1" applyBorder="1" applyAlignment="1" applyProtection="1">
      <alignment horizontal="center" vertical="center" wrapText="1"/>
    </xf>
    <xf numFmtId="0" fontId="1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2" fillId="3" borderId="21" xfId="0" applyNumberFormat="1" applyFont="1" applyFill="1" applyBorder="1" applyAlignment="1" applyProtection="1">
      <alignment horizontal="left" vertical="center" wrapText="1"/>
    </xf>
    <xf numFmtId="0" fontId="12" fillId="3" borderId="22" xfId="0" applyNumberFormat="1" applyFont="1" applyFill="1" applyBorder="1" applyAlignment="1" applyProtection="1">
      <alignment horizontal="left" vertical="center" wrapText="1"/>
    </xf>
    <xf numFmtId="0" fontId="1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6" xfId="0" applyNumberFormat="1" applyFont="1" applyFill="1" applyBorder="1" applyAlignment="1" applyProtection="1">
      <alignment horizontal="center" vertical="center" wrapText="1"/>
    </xf>
    <xf numFmtId="0" fontId="12" fillId="3" borderId="27" xfId="0" applyNumberFormat="1" applyFont="1" applyFill="1" applyBorder="1" applyAlignment="1" applyProtection="1">
      <alignment vertical="center" wrapText="1"/>
    </xf>
    <xf numFmtId="0" fontId="12" fillId="3" borderId="28" xfId="0" applyNumberFormat="1" applyFont="1" applyFill="1" applyBorder="1" applyAlignment="1" applyProtection="1">
      <alignment vertical="center" wrapText="1"/>
    </xf>
    <xf numFmtId="0" fontId="12" fillId="3" borderId="27" xfId="0" applyNumberFormat="1" applyFont="1" applyFill="1" applyBorder="1" applyAlignment="1" applyProtection="1">
      <alignment horizontal="center" vertical="center" wrapText="1"/>
    </xf>
    <xf numFmtId="0" fontId="12" fillId="3" borderId="28" xfId="0" applyNumberFormat="1" applyFont="1" applyFill="1" applyBorder="1" applyAlignment="1" applyProtection="1">
      <alignment horizontal="center" vertical="center" wrapText="1"/>
    </xf>
    <xf numFmtId="0" fontId="12" fillId="3" borderId="29" xfId="0" applyNumberFormat="1" applyFont="1" applyFill="1" applyBorder="1" applyAlignment="1" applyProtection="1">
      <alignment horizontal="center" vertical="center" wrapText="1"/>
    </xf>
    <xf numFmtId="0" fontId="1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12" fillId="3" borderId="30" xfId="0" applyNumberFormat="1" applyFont="1" applyFill="1" applyBorder="1" applyAlignment="1" applyProtection="1">
      <alignment vertical="center" wrapText="1"/>
    </xf>
    <xf numFmtId="0" fontId="12" fillId="3" borderId="31" xfId="0" applyNumberFormat="1" applyFont="1" applyFill="1" applyBorder="1" applyAlignment="1" applyProtection="1">
      <alignment vertical="center" wrapText="1"/>
    </xf>
    <xf numFmtId="0" fontId="12" fillId="3" borderId="30" xfId="0" applyNumberFormat="1" applyFont="1" applyFill="1" applyBorder="1" applyAlignment="1" applyProtection="1">
      <alignment horizontal="center" vertical="center" wrapText="1"/>
    </xf>
    <xf numFmtId="0" fontId="12" fillId="3" borderId="31" xfId="0" applyNumberFormat="1" applyFont="1" applyFill="1" applyBorder="1" applyAlignment="1" applyProtection="1">
      <alignment horizontal="center" vertical="center" wrapText="1"/>
    </xf>
    <xf numFmtId="0" fontId="12" fillId="3" borderId="32" xfId="0" applyNumberFormat="1" applyFont="1" applyFill="1" applyBorder="1" applyAlignment="1" applyProtection="1">
      <alignment horizontal="center" vertical="center" wrapText="1"/>
    </xf>
    <xf numFmtId="0" fontId="12" fillId="2" borderId="32" xfId="0" applyNumberFormat="1" applyFont="1" applyFill="1" applyBorder="1" applyAlignment="1" applyProtection="1">
      <alignment horizontal="center" vertical="top" wrapText="1"/>
      <protection locked="0"/>
    </xf>
    <xf numFmtId="0" fontId="12" fillId="3" borderId="33" xfId="0" applyNumberFormat="1" applyFont="1" applyFill="1" applyBorder="1" applyAlignment="1" applyProtection="1">
      <alignment vertical="center" wrapText="1"/>
    </xf>
    <xf numFmtId="0" fontId="12" fillId="3" borderId="34" xfId="0" applyNumberFormat="1" applyFont="1" applyFill="1" applyBorder="1" applyAlignment="1" applyProtection="1">
      <alignment vertical="center" wrapText="1"/>
    </xf>
    <xf numFmtId="0" fontId="12" fillId="3" borderId="33" xfId="0" applyNumberFormat="1" applyFont="1" applyFill="1" applyBorder="1" applyAlignment="1" applyProtection="1">
      <alignment horizontal="center" vertical="center" wrapText="1"/>
    </xf>
    <xf numFmtId="0" fontId="12" fillId="3" borderId="34" xfId="0" applyNumberFormat="1" applyFont="1" applyFill="1" applyBorder="1" applyAlignment="1" applyProtection="1">
      <alignment horizontal="center" vertical="center" wrapText="1"/>
    </xf>
    <xf numFmtId="0" fontId="12" fillId="3" borderId="35" xfId="0" applyNumberFormat="1" applyFont="1" applyFill="1" applyBorder="1" applyAlignment="1" applyProtection="1">
      <alignment vertical="center" wrapText="1"/>
    </xf>
    <xf numFmtId="0" fontId="12" fillId="3" borderId="36" xfId="0" applyNumberFormat="1" applyFont="1" applyFill="1" applyBorder="1" applyAlignment="1" applyProtection="1">
      <alignment vertical="center" wrapText="1"/>
    </xf>
    <xf numFmtId="0" fontId="12" fillId="3" borderId="10" xfId="0" applyNumberFormat="1" applyFont="1" applyFill="1" applyBorder="1" applyAlignment="1" applyProtection="1">
      <alignment horizontal="center" vertical="center" wrapText="1"/>
    </xf>
    <xf numFmtId="0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7" xfId="0" applyNumberFormat="1" applyFont="1" applyFill="1" applyBorder="1" applyAlignment="1" applyProtection="1">
      <alignment horizontal="center" vertical="center" wrapText="1"/>
    </xf>
    <xf numFmtId="0" fontId="12" fillId="3" borderId="38" xfId="0" applyNumberFormat="1" applyFont="1" applyFill="1" applyBorder="1" applyAlignment="1" applyProtection="1">
      <alignment horizontal="center" vertical="center" wrapText="1"/>
    </xf>
    <xf numFmtId="0" fontId="12" fillId="3" borderId="39" xfId="0" applyNumberFormat="1" applyFont="1" applyFill="1" applyBorder="1" applyAlignment="1" applyProtection="1">
      <alignment vertical="center" wrapText="1"/>
    </xf>
    <xf numFmtId="0" fontId="12" fillId="3" borderId="40" xfId="0" applyNumberFormat="1" applyFont="1" applyFill="1" applyBorder="1" applyAlignment="1" applyProtection="1">
      <alignment vertical="center" wrapText="1"/>
    </xf>
    <xf numFmtId="0" fontId="12" fillId="3" borderId="27" xfId="0" applyNumberFormat="1" applyFont="1" applyFill="1" applyBorder="1" applyAlignment="1" applyProtection="1">
      <alignment horizontal="center" vertical="center" wrapText="1"/>
    </xf>
    <xf numFmtId="0" fontId="12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 applyProtection="1">
      <alignment horizontal="right" vertical="center"/>
    </xf>
    <xf numFmtId="0" fontId="14" fillId="0" borderId="41" xfId="1" applyFont="1" applyFill="1" applyBorder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4" fillId="0" borderId="41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vertical="center" wrapText="1"/>
    </xf>
    <xf numFmtId="0" fontId="14" fillId="0" borderId="42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%20+%20VO%202016_Predloha_2015_343_v001ab_po%2001.02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8">
          <cell r="F8" t="str">
            <v>Tovary</v>
          </cell>
        </row>
        <row r="37">
          <cell r="K37">
            <v>42873</v>
          </cell>
        </row>
        <row r="40">
          <cell r="K40">
            <v>42858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  <row r="110">
          <cell r="C110" t="str">
            <v xml:space="preserve">Príloha č. 1: </v>
          </cell>
          <cell r="E110" t="str">
            <v>Vymedzenie predmetu prieskumu trhu</v>
          </cell>
        </row>
      </sheetData>
      <sheetData sheetId="5"/>
      <sheetData sheetId="6"/>
      <sheetData sheetId="7"/>
      <sheetData sheetId="8">
        <row r="604">
          <cell r="C604" t="str">
            <v>Kúpna zmluva – Príloha č. 1:</v>
          </cell>
          <cell r="F604" t="str">
            <v>Rozpočet - nacenený výkaz - výmer</v>
          </cell>
        </row>
        <row r="611">
          <cell r="C611" t="str">
            <v>Kúpna zmluva – Príloha č. 1:</v>
          </cell>
          <cell r="F611" t="str">
            <v>Technická špecifikácia predmetu zákazky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filterMode="1"/>
  <dimension ref="A1:P57"/>
  <sheetViews>
    <sheetView tabSelected="1" view="pageBreakPreview" zoomScaleNormal="100" zoomScaleSheetLayoutView="100" workbookViewId="0">
      <pane ySplit="3" topLeftCell="A32" activePane="bottomLeft" state="frozen"/>
      <selection pane="bottomLeft" activeCell="L50" sqref="L50"/>
    </sheetView>
  </sheetViews>
  <sheetFormatPr defaultColWidth="9.140625" defaultRowHeight="15" x14ac:dyDescent="0.25"/>
  <cols>
    <col min="1" max="1" width="4.7109375" style="1" customWidth="1"/>
    <col min="2" max="2" width="3.5703125" style="7" customWidth="1"/>
    <col min="3" max="3" width="13.28515625" style="1" customWidth="1"/>
    <col min="4" max="5" width="9.7109375" style="1" customWidth="1"/>
    <col min="6" max="6" width="19" style="1" customWidth="1"/>
    <col min="7" max="7" width="19.85546875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bestFit="1" customWidth="1"/>
    <col min="16" max="16" width="14.5703125" style="1" bestFit="1" customWidth="1"/>
    <col min="17" max="28" width="9.140625" style="1"/>
    <col min="29" max="29" width="9.42578125" style="1" bestFit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1" hidden="1" x14ac:dyDescent="0.25">
      <c r="A4" s="2">
        <f ca="1">IF(OR([1]summary!$K$40="",[1]summary!$K$40&gt;[1]summary!$K$37),1,0)</f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M4" s="5"/>
      <c r="N4" s="5" t="str">
        <f>'[1]Výzva na prieskum trhu'!$C$110</f>
        <v xml:space="preserve">Príloha č. 1: </v>
      </c>
    </row>
    <row r="5" spans="1:16" s="2" customFormat="1" ht="23.25" customHeight="1" x14ac:dyDescent="0.25">
      <c r="A5" s="2">
        <v>1</v>
      </c>
      <c r="B5" s="6" t="str">
        <f ca="1">IF([1]summary!$F$8=$P$10,'[1]Súťažné podklady'!$C$604,IF(OR([1]summary!$K$40="",[1]summary!$K$40&gt;[1]summary!$K$37),'[1]Výzva na prieskum trhu'!$B$2,'[1]Súťažné podklady'!$C$611))</f>
        <v>Kúpna zmluva – Príloha č. 1: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s="2" customFormat="1" x14ac:dyDescent="0.25">
      <c r="A6" s="2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2" customFormat="1" ht="23.25" customHeight="1" x14ac:dyDescent="0.25">
      <c r="A7" s="2">
        <v>1</v>
      </c>
      <c r="B7" s="6" t="str">
        <f ca="1">IF([1]summary!$F$8=$P$10,'[1]Súťažné podklady'!F604,IF(OR([1]summary!$K$40="",[1]summary!$K$40&gt;[1]summary!$K$37),'[1]Výzva na prieskum trhu'!E110,'[1]Súťažné podklady'!$F$611))</f>
        <v>Technická špecifikácia predmetu zákazky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6" x14ac:dyDescent="0.25">
      <c r="A8" s="1">
        <v>1</v>
      </c>
    </row>
    <row r="9" spans="1:16" x14ac:dyDescent="0.25">
      <c r="A9" s="1">
        <v>1</v>
      </c>
    </row>
    <row r="10" spans="1:16" hidden="1" x14ac:dyDescent="0.25">
      <c r="A10" s="1">
        <f>IF([1]summary!$F$8=P10,1,0)</f>
        <v>0</v>
      </c>
      <c r="B10" s="8" t="s">
        <v>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P10" s="10" t="s">
        <v>2</v>
      </c>
    </row>
    <row r="11" spans="1:16" hidden="1" x14ac:dyDescent="0.25">
      <c r="A11" s="1">
        <f>A10</f>
        <v>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6" ht="15" hidden="1" customHeight="1" x14ac:dyDescent="0.25">
      <c r="A12" s="1">
        <f>A11</f>
        <v>0</v>
      </c>
      <c r="B12" s="11" t="s">
        <v>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2"/>
    </row>
    <row r="13" spans="1:16" hidden="1" x14ac:dyDescent="0.25">
      <c r="A13" s="1">
        <f>A12</f>
        <v>0</v>
      </c>
    </row>
    <row r="14" spans="1:16" s="15" customFormat="1" ht="18.75" x14ac:dyDescent="0.3">
      <c r="A14" s="1">
        <f>A15</f>
        <v>1</v>
      </c>
      <c r="B14" s="13" t="str">
        <f ca="1">IF(OR([1]summary!$K$40="",[1]summary!$K$40&gt;[1]summary!$K$37),"Technická špecifikácia logického celku:","Logický celok:")</f>
        <v>Logický celok: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</row>
    <row r="15" spans="1:16" x14ac:dyDescent="0.25">
      <c r="A15" s="1">
        <f>IF($A$10=0,1,0)</f>
        <v>1</v>
      </c>
      <c r="B15" s="16" t="s">
        <v>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6" x14ac:dyDescent="0.25">
      <c r="A16" s="1">
        <f>$A$15</f>
        <v>1</v>
      </c>
      <c r="P16" s="17"/>
    </row>
    <row r="17" spans="1:16" x14ac:dyDescent="0.25">
      <c r="A17" s="1">
        <f>$A$15</f>
        <v>1</v>
      </c>
      <c r="B17" s="18" t="s">
        <v>5</v>
      </c>
      <c r="C17" s="18"/>
      <c r="D17" s="19" t="s">
        <v>4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P17" s="17"/>
    </row>
    <row r="18" spans="1:16" ht="15.75" thickBot="1" x14ac:dyDescent="0.3">
      <c r="A18" s="1">
        <f>$A$15</f>
        <v>1</v>
      </c>
      <c r="P18" s="17"/>
    </row>
    <row r="19" spans="1:16" ht="69.95" customHeight="1" thickBot="1" x14ac:dyDescent="0.3">
      <c r="A19" s="1">
        <f t="shared" ref="A19:A57" si="0">$A$15</f>
        <v>1</v>
      </c>
      <c r="B19" s="20" t="s">
        <v>6</v>
      </c>
      <c r="C19" s="21"/>
      <c r="D19" s="21"/>
      <c r="E19" s="22"/>
      <c r="F19" s="23" t="s">
        <v>7</v>
      </c>
      <c r="G19" s="24"/>
      <c r="H19" s="25" t="s">
        <v>8</v>
      </c>
      <c r="I19" s="26"/>
      <c r="J19" s="27" t="s">
        <v>9</v>
      </c>
      <c r="K19" s="28" t="s">
        <v>10</v>
      </c>
      <c r="L19" s="29"/>
      <c r="M19" s="30" t="s">
        <v>11</v>
      </c>
      <c r="N19" s="31" t="s">
        <v>12</v>
      </c>
      <c r="P19" s="17"/>
    </row>
    <row r="20" spans="1:16" ht="15" customHeight="1" x14ac:dyDescent="0.25">
      <c r="A20" s="1">
        <f t="shared" si="0"/>
        <v>1</v>
      </c>
      <c r="B20" s="32" t="s">
        <v>4</v>
      </c>
      <c r="C20" s="33"/>
      <c r="D20" s="34"/>
      <c r="E20" s="34"/>
      <c r="F20" s="35" t="s">
        <v>13</v>
      </c>
      <c r="G20" s="36"/>
      <c r="H20" s="37" t="s">
        <v>14</v>
      </c>
      <c r="I20" s="38"/>
      <c r="J20" s="39" t="s">
        <v>15</v>
      </c>
      <c r="K20" s="39" t="s">
        <v>16</v>
      </c>
      <c r="L20" s="40"/>
      <c r="M20" s="41"/>
      <c r="N20" s="42"/>
    </row>
    <row r="21" spans="1:16" ht="15" customHeight="1" x14ac:dyDescent="0.25">
      <c r="A21" s="1">
        <f t="shared" si="0"/>
        <v>1</v>
      </c>
      <c r="B21" s="43"/>
      <c r="C21" s="44"/>
      <c r="D21" s="45"/>
      <c r="E21" s="45"/>
      <c r="F21" s="46" t="s">
        <v>17</v>
      </c>
      <c r="G21" s="47"/>
      <c r="H21" s="48" t="s">
        <v>18</v>
      </c>
      <c r="I21" s="49"/>
      <c r="J21" s="50" t="s">
        <v>19</v>
      </c>
      <c r="K21" s="50" t="s">
        <v>16</v>
      </c>
      <c r="L21" s="51"/>
      <c r="M21" s="52"/>
      <c r="N21" s="53"/>
    </row>
    <row r="22" spans="1:16" ht="15" customHeight="1" x14ac:dyDescent="0.25">
      <c r="A22" s="1">
        <f t="shared" si="0"/>
        <v>1</v>
      </c>
      <c r="B22" s="43"/>
      <c r="C22" s="44"/>
      <c r="D22" s="45"/>
      <c r="E22" s="45"/>
      <c r="F22" s="46" t="s">
        <v>20</v>
      </c>
      <c r="G22" s="47"/>
      <c r="H22" s="48" t="s">
        <v>21</v>
      </c>
      <c r="I22" s="49"/>
      <c r="J22" s="50" t="s">
        <v>19</v>
      </c>
      <c r="K22" s="50" t="s">
        <v>16</v>
      </c>
      <c r="L22" s="51"/>
      <c r="M22" s="52"/>
      <c r="N22" s="53"/>
    </row>
    <row r="23" spans="1:16" ht="15" customHeight="1" x14ac:dyDescent="0.25">
      <c r="A23" s="1">
        <f t="shared" si="0"/>
        <v>1</v>
      </c>
      <c r="B23" s="43"/>
      <c r="C23" s="44"/>
      <c r="D23" s="45"/>
      <c r="E23" s="45"/>
      <c r="F23" s="46" t="s">
        <v>22</v>
      </c>
      <c r="G23" s="47"/>
      <c r="H23" s="48" t="s">
        <v>23</v>
      </c>
      <c r="I23" s="49"/>
      <c r="J23" s="50" t="s">
        <v>19</v>
      </c>
      <c r="K23" s="50" t="s">
        <v>16</v>
      </c>
      <c r="L23" s="51"/>
      <c r="M23" s="52"/>
      <c r="N23" s="53"/>
    </row>
    <row r="24" spans="1:16" ht="15" customHeight="1" x14ac:dyDescent="0.25">
      <c r="A24" s="1">
        <f t="shared" si="0"/>
        <v>1</v>
      </c>
      <c r="B24" s="43"/>
      <c r="C24" s="44"/>
      <c r="D24" s="45"/>
      <c r="E24" s="45"/>
      <c r="F24" s="54" t="s">
        <v>24</v>
      </c>
      <c r="G24" s="55"/>
      <c r="H24" s="56" t="s">
        <v>25</v>
      </c>
      <c r="I24" s="57"/>
      <c r="J24" s="50" t="s">
        <v>26</v>
      </c>
      <c r="K24" s="50" t="s">
        <v>16</v>
      </c>
      <c r="L24" s="51"/>
      <c r="M24" s="52"/>
      <c r="N24" s="53"/>
    </row>
    <row r="25" spans="1:16" ht="15" customHeight="1" x14ac:dyDescent="0.25">
      <c r="A25" s="1">
        <f t="shared" si="0"/>
        <v>1</v>
      </c>
      <c r="B25" s="43"/>
      <c r="C25" s="44"/>
      <c r="D25" s="45"/>
      <c r="E25" s="45"/>
      <c r="F25" s="54" t="s">
        <v>27</v>
      </c>
      <c r="G25" s="55"/>
      <c r="H25" s="56" t="s">
        <v>25</v>
      </c>
      <c r="I25" s="57"/>
      <c r="J25" s="50" t="s">
        <v>26</v>
      </c>
      <c r="K25" s="50" t="s">
        <v>16</v>
      </c>
      <c r="L25" s="51"/>
      <c r="M25" s="52"/>
      <c r="N25" s="53"/>
    </row>
    <row r="26" spans="1:16" ht="15" customHeight="1" x14ac:dyDescent="0.25">
      <c r="A26" s="1">
        <f t="shared" si="0"/>
        <v>1</v>
      </c>
      <c r="B26" s="43"/>
      <c r="C26" s="44"/>
      <c r="D26" s="45"/>
      <c r="E26" s="45"/>
      <c r="F26" s="54" t="s">
        <v>28</v>
      </c>
      <c r="G26" s="55"/>
      <c r="H26" s="56" t="s">
        <v>25</v>
      </c>
      <c r="I26" s="57"/>
      <c r="J26" s="50" t="s">
        <v>26</v>
      </c>
      <c r="K26" s="50" t="s">
        <v>16</v>
      </c>
      <c r="L26" s="51"/>
      <c r="M26" s="52"/>
      <c r="N26" s="53"/>
    </row>
    <row r="27" spans="1:16" ht="15" customHeight="1" x14ac:dyDescent="0.25">
      <c r="A27" s="1">
        <f t="shared" si="0"/>
        <v>1</v>
      </c>
      <c r="B27" s="43"/>
      <c r="C27" s="44"/>
      <c r="D27" s="45"/>
      <c r="E27" s="45"/>
      <c r="F27" s="54" t="s">
        <v>29</v>
      </c>
      <c r="G27" s="55"/>
      <c r="H27" s="56" t="s">
        <v>30</v>
      </c>
      <c r="I27" s="57"/>
      <c r="J27" s="50"/>
      <c r="K27" s="50" t="s">
        <v>31</v>
      </c>
      <c r="L27" s="51"/>
      <c r="M27" s="52"/>
      <c r="N27" s="53"/>
    </row>
    <row r="28" spans="1:16" ht="15" customHeight="1" x14ac:dyDescent="0.25">
      <c r="A28" s="1">
        <f t="shared" si="0"/>
        <v>1</v>
      </c>
      <c r="B28" s="43"/>
      <c r="C28" s="44"/>
      <c r="D28" s="45"/>
      <c r="E28" s="45"/>
      <c r="F28" s="54" t="s">
        <v>32</v>
      </c>
      <c r="G28" s="55"/>
      <c r="H28" s="56" t="s">
        <v>33</v>
      </c>
      <c r="I28" s="57"/>
      <c r="J28" s="50" t="s">
        <v>34</v>
      </c>
      <c r="K28" s="50" t="s">
        <v>16</v>
      </c>
      <c r="L28" s="51"/>
      <c r="M28" s="52"/>
      <c r="N28" s="53"/>
    </row>
    <row r="29" spans="1:16" ht="15" customHeight="1" thickBot="1" x14ac:dyDescent="0.3">
      <c r="A29" s="1">
        <f t="shared" si="0"/>
        <v>1</v>
      </c>
      <c r="B29" s="43"/>
      <c r="C29" s="44"/>
      <c r="D29" s="45"/>
      <c r="E29" s="45"/>
      <c r="F29" s="58" t="s">
        <v>35</v>
      </c>
      <c r="G29" s="59"/>
      <c r="H29" s="60" t="s">
        <v>30</v>
      </c>
      <c r="I29" s="61"/>
      <c r="J29" s="62"/>
      <c r="K29" s="62" t="s">
        <v>31</v>
      </c>
      <c r="L29" s="63"/>
      <c r="M29" s="52"/>
      <c r="N29" s="53"/>
    </row>
    <row r="30" spans="1:16" ht="15" customHeight="1" x14ac:dyDescent="0.25">
      <c r="A30" s="1">
        <f t="shared" si="0"/>
        <v>1</v>
      </c>
      <c r="B30" s="43"/>
      <c r="C30" s="44"/>
      <c r="D30" s="34" t="s">
        <v>36</v>
      </c>
      <c r="E30" s="34"/>
      <c r="F30" s="35" t="s">
        <v>37</v>
      </c>
      <c r="G30" s="36"/>
      <c r="H30" s="37">
        <v>1</v>
      </c>
      <c r="I30" s="38"/>
      <c r="J30" s="39" t="s">
        <v>38</v>
      </c>
      <c r="K30" s="39" t="s">
        <v>16</v>
      </c>
      <c r="L30" s="64"/>
      <c r="M30" s="52"/>
      <c r="N30" s="53"/>
    </row>
    <row r="31" spans="1:16" ht="15" customHeight="1" x14ac:dyDescent="0.25">
      <c r="A31" s="1">
        <v>1</v>
      </c>
      <c r="B31" s="43"/>
      <c r="C31" s="44"/>
      <c r="D31" s="45"/>
      <c r="E31" s="45"/>
      <c r="F31" s="46" t="s">
        <v>39</v>
      </c>
      <c r="G31" s="47"/>
      <c r="H31" s="48" t="s">
        <v>30</v>
      </c>
      <c r="I31" s="49"/>
      <c r="J31" s="50"/>
      <c r="K31" s="50" t="s">
        <v>31</v>
      </c>
      <c r="L31" s="51"/>
      <c r="M31" s="52"/>
      <c r="N31" s="53"/>
    </row>
    <row r="32" spans="1:16" ht="15" customHeight="1" x14ac:dyDescent="0.25">
      <c r="A32" s="1">
        <v>1</v>
      </c>
      <c r="B32" s="43"/>
      <c r="C32" s="44"/>
      <c r="D32" s="45"/>
      <c r="E32" s="45"/>
      <c r="F32" s="65" t="s">
        <v>40</v>
      </c>
      <c r="G32" s="66"/>
      <c r="H32" s="56" t="s">
        <v>41</v>
      </c>
      <c r="I32" s="57"/>
      <c r="J32" s="50" t="s">
        <v>42</v>
      </c>
      <c r="K32" s="50" t="s">
        <v>16</v>
      </c>
      <c r="L32" s="51"/>
      <c r="M32" s="52"/>
      <c r="N32" s="53"/>
    </row>
    <row r="33" spans="1:14" ht="15" customHeight="1" x14ac:dyDescent="0.25">
      <c r="A33" s="1">
        <v>1</v>
      </c>
      <c r="B33" s="43"/>
      <c r="C33" s="44"/>
      <c r="D33" s="45"/>
      <c r="E33" s="45"/>
      <c r="F33" s="65" t="s">
        <v>43</v>
      </c>
      <c r="G33" s="66"/>
      <c r="H33" s="56" t="s">
        <v>30</v>
      </c>
      <c r="I33" s="57"/>
      <c r="J33" s="50"/>
      <c r="K33" s="50" t="s">
        <v>31</v>
      </c>
      <c r="L33" s="51"/>
      <c r="M33" s="52"/>
      <c r="N33" s="53"/>
    </row>
    <row r="34" spans="1:14" ht="15" customHeight="1" x14ac:dyDescent="0.25">
      <c r="A34" s="1">
        <v>1</v>
      </c>
      <c r="B34" s="43"/>
      <c r="C34" s="44"/>
      <c r="D34" s="45"/>
      <c r="E34" s="45"/>
      <c r="F34" s="65" t="s">
        <v>44</v>
      </c>
      <c r="G34" s="66"/>
      <c r="H34" s="56" t="s">
        <v>30</v>
      </c>
      <c r="I34" s="57"/>
      <c r="J34" s="50"/>
      <c r="K34" s="50" t="s">
        <v>31</v>
      </c>
      <c r="L34" s="51"/>
      <c r="M34" s="52"/>
      <c r="N34" s="53"/>
    </row>
    <row r="35" spans="1:14" ht="15" customHeight="1" x14ac:dyDescent="0.25">
      <c r="A35" s="1">
        <v>1</v>
      </c>
      <c r="B35" s="43"/>
      <c r="C35" s="44"/>
      <c r="D35" s="45"/>
      <c r="E35" s="45"/>
      <c r="F35" s="46" t="s">
        <v>45</v>
      </c>
      <c r="G35" s="47"/>
      <c r="H35" s="48">
        <v>0.5</v>
      </c>
      <c r="I35" s="49"/>
      <c r="J35" s="50" t="s">
        <v>46</v>
      </c>
      <c r="K35" s="50" t="s">
        <v>16</v>
      </c>
      <c r="L35" s="67"/>
      <c r="M35" s="52"/>
      <c r="N35" s="53"/>
    </row>
    <row r="36" spans="1:14" ht="15" customHeight="1" thickBot="1" x14ac:dyDescent="0.3">
      <c r="A36" s="1">
        <f t="shared" si="0"/>
        <v>1</v>
      </c>
      <c r="B36" s="43"/>
      <c r="C36" s="44"/>
      <c r="D36" s="68"/>
      <c r="E36" s="68"/>
      <c r="F36" s="69" t="s">
        <v>47</v>
      </c>
      <c r="G36" s="70"/>
      <c r="H36" s="71">
        <v>1E-3</v>
      </c>
      <c r="I36" s="72"/>
      <c r="J36" s="73" t="s">
        <v>19</v>
      </c>
      <c r="K36" s="50" t="s">
        <v>16</v>
      </c>
      <c r="L36" s="74"/>
      <c r="M36" s="52"/>
      <c r="N36" s="53"/>
    </row>
    <row r="37" spans="1:14" ht="15" customHeight="1" x14ac:dyDescent="0.25">
      <c r="A37" s="1">
        <f t="shared" si="0"/>
        <v>1</v>
      </c>
      <c r="B37" s="43"/>
      <c r="C37" s="44"/>
      <c r="D37" s="45"/>
      <c r="E37" s="45"/>
      <c r="F37" s="75" t="s">
        <v>48</v>
      </c>
      <c r="G37" s="76"/>
      <c r="H37" s="77" t="s">
        <v>30</v>
      </c>
      <c r="I37" s="78"/>
      <c r="J37" s="79"/>
      <c r="K37" s="79" t="s">
        <v>31</v>
      </c>
      <c r="L37" s="80"/>
      <c r="M37" s="52"/>
      <c r="N37" s="53"/>
    </row>
    <row r="38" spans="1:14" ht="15" customHeight="1" x14ac:dyDescent="0.25">
      <c r="A38" s="1">
        <f t="shared" si="0"/>
        <v>1</v>
      </c>
      <c r="B38" s="43"/>
      <c r="C38" s="44"/>
      <c r="D38" s="45"/>
      <c r="E38" s="45"/>
      <c r="F38" s="46" t="s">
        <v>49</v>
      </c>
      <c r="G38" s="47"/>
      <c r="H38" s="48" t="s">
        <v>50</v>
      </c>
      <c r="I38" s="49"/>
      <c r="J38" s="50" t="s">
        <v>19</v>
      </c>
      <c r="K38" s="50" t="s">
        <v>16</v>
      </c>
      <c r="L38" s="51"/>
      <c r="M38" s="52"/>
      <c r="N38" s="53"/>
    </row>
    <row r="39" spans="1:14" ht="15" customHeight="1" x14ac:dyDescent="0.25">
      <c r="A39" s="1">
        <f t="shared" si="0"/>
        <v>1</v>
      </c>
      <c r="B39" s="43"/>
      <c r="C39" s="44"/>
      <c r="D39" s="45"/>
      <c r="E39" s="45"/>
      <c r="F39" s="46" t="s">
        <v>51</v>
      </c>
      <c r="G39" s="47"/>
      <c r="H39" s="48" t="s">
        <v>52</v>
      </c>
      <c r="I39" s="49"/>
      <c r="J39" s="50" t="s">
        <v>19</v>
      </c>
      <c r="K39" s="50" t="s">
        <v>16</v>
      </c>
      <c r="L39" s="51"/>
      <c r="M39" s="52"/>
      <c r="N39" s="53"/>
    </row>
    <row r="40" spans="1:14" ht="15" customHeight="1" x14ac:dyDescent="0.25">
      <c r="A40" s="1">
        <f t="shared" si="0"/>
        <v>1</v>
      </c>
      <c r="B40" s="43"/>
      <c r="C40" s="44"/>
      <c r="D40" s="45"/>
      <c r="E40" s="45"/>
      <c r="F40" s="46" t="s">
        <v>53</v>
      </c>
      <c r="G40" s="47"/>
      <c r="H40" s="48" t="s">
        <v>30</v>
      </c>
      <c r="I40" s="49"/>
      <c r="J40" s="50"/>
      <c r="K40" s="50" t="s">
        <v>31</v>
      </c>
      <c r="L40" s="51"/>
      <c r="M40" s="52"/>
      <c r="N40" s="53"/>
    </row>
    <row r="41" spans="1:14" ht="15" customHeight="1" x14ac:dyDescent="0.25">
      <c r="A41" s="1">
        <f t="shared" si="0"/>
        <v>1</v>
      </c>
      <c r="B41" s="43"/>
      <c r="C41" s="44"/>
      <c r="D41" s="45"/>
      <c r="E41" s="45"/>
      <c r="F41" s="46" t="s">
        <v>54</v>
      </c>
      <c r="G41" s="47"/>
      <c r="H41" s="48" t="s">
        <v>30</v>
      </c>
      <c r="I41" s="49"/>
      <c r="J41" s="50"/>
      <c r="K41" s="50" t="s">
        <v>31</v>
      </c>
      <c r="L41" s="51"/>
      <c r="M41" s="52"/>
      <c r="N41" s="53"/>
    </row>
    <row r="42" spans="1:14" ht="15" customHeight="1" x14ac:dyDescent="0.25">
      <c r="A42" s="1">
        <f t="shared" si="0"/>
        <v>1</v>
      </c>
      <c r="B42" s="43"/>
      <c r="C42" s="44"/>
      <c r="D42" s="45"/>
      <c r="E42" s="45"/>
      <c r="F42" s="46" t="s">
        <v>55</v>
      </c>
      <c r="G42" s="47"/>
      <c r="H42" s="48" t="s">
        <v>30</v>
      </c>
      <c r="I42" s="49"/>
      <c r="J42" s="50"/>
      <c r="K42" s="50" t="s">
        <v>31</v>
      </c>
      <c r="L42" s="51"/>
      <c r="M42" s="52"/>
      <c r="N42" s="53"/>
    </row>
    <row r="43" spans="1:14" ht="15" customHeight="1" x14ac:dyDescent="0.25">
      <c r="A43" s="1">
        <f t="shared" si="0"/>
        <v>1</v>
      </c>
      <c r="B43" s="43"/>
      <c r="C43" s="44"/>
      <c r="D43" s="45"/>
      <c r="E43" s="45"/>
      <c r="F43" s="46" t="s">
        <v>56</v>
      </c>
      <c r="G43" s="47"/>
      <c r="H43" s="48" t="s">
        <v>57</v>
      </c>
      <c r="I43" s="49"/>
      <c r="J43" s="50" t="s">
        <v>58</v>
      </c>
      <c r="K43" s="50" t="s">
        <v>16</v>
      </c>
      <c r="L43" s="51"/>
      <c r="M43" s="52"/>
      <c r="N43" s="53"/>
    </row>
    <row r="44" spans="1:14" ht="15" customHeight="1" x14ac:dyDescent="0.25">
      <c r="A44" s="1">
        <f t="shared" si="0"/>
        <v>1</v>
      </c>
      <c r="B44" s="43"/>
      <c r="C44" s="44"/>
      <c r="D44" s="45"/>
      <c r="E44" s="45"/>
      <c r="F44" s="46" t="s">
        <v>59</v>
      </c>
      <c r="G44" s="47"/>
      <c r="H44" s="48" t="s">
        <v>30</v>
      </c>
      <c r="I44" s="49"/>
      <c r="J44" s="50"/>
      <c r="K44" s="50" t="s">
        <v>31</v>
      </c>
      <c r="L44" s="51"/>
      <c r="M44" s="52"/>
      <c r="N44" s="53"/>
    </row>
    <row r="45" spans="1:14" ht="15" customHeight="1" x14ac:dyDescent="0.25">
      <c r="A45" s="1">
        <f t="shared" si="0"/>
        <v>1</v>
      </c>
      <c r="B45" s="43"/>
      <c r="C45" s="44"/>
      <c r="D45" s="45"/>
      <c r="E45" s="45"/>
      <c r="F45" s="46" t="s">
        <v>60</v>
      </c>
      <c r="G45" s="47"/>
      <c r="H45" s="48" t="s">
        <v>61</v>
      </c>
      <c r="I45" s="49"/>
      <c r="J45" s="50" t="s">
        <v>38</v>
      </c>
      <c r="K45" s="50" t="s">
        <v>16</v>
      </c>
      <c r="L45" s="51"/>
      <c r="M45" s="52"/>
      <c r="N45" s="53"/>
    </row>
    <row r="46" spans="1:14" ht="15" customHeight="1" x14ac:dyDescent="0.25">
      <c r="A46" s="1">
        <f t="shared" si="0"/>
        <v>1</v>
      </c>
      <c r="B46" s="43"/>
      <c r="C46" s="44"/>
      <c r="D46" s="45"/>
      <c r="E46" s="45"/>
      <c r="F46" s="81" t="s">
        <v>62</v>
      </c>
      <c r="G46" s="82"/>
      <c r="H46" s="83" t="s">
        <v>30</v>
      </c>
      <c r="I46" s="84"/>
      <c r="J46" s="62"/>
      <c r="K46" s="62" t="s">
        <v>31</v>
      </c>
      <c r="L46" s="63"/>
      <c r="M46" s="52"/>
      <c r="N46" s="53"/>
    </row>
    <row r="47" spans="1:14" ht="15" customHeight="1" x14ac:dyDescent="0.25">
      <c r="A47" s="1">
        <f t="shared" si="0"/>
        <v>1</v>
      </c>
      <c r="B47" s="43"/>
      <c r="C47" s="44"/>
      <c r="D47" s="45"/>
      <c r="E47" s="45"/>
      <c r="F47" s="46" t="s">
        <v>63</v>
      </c>
      <c r="G47" s="47"/>
      <c r="H47" s="48" t="s">
        <v>30</v>
      </c>
      <c r="I47" s="49"/>
      <c r="J47" s="50"/>
      <c r="K47" s="62" t="s">
        <v>31</v>
      </c>
      <c r="L47" s="51"/>
      <c r="M47" s="52"/>
      <c r="N47" s="53"/>
    </row>
    <row r="48" spans="1:14" ht="15" customHeight="1" x14ac:dyDescent="0.25">
      <c r="A48" s="1">
        <f t="shared" si="0"/>
        <v>1</v>
      </c>
      <c r="B48" s="43"/>
      <c r="C48" s="44"/>
      <c r="D48" s="45"/>
      <c r="E48" s="45"/>
      <c r="F48" s="81" t="s">
        <v>64</v>
      </c>
      <c r="G48" s="82"/>
      <c r="H48" s="83" t="s">
        <v>30</v>
      </c>
      <c r="I48" s="84"/>
      <c r="J48" s="62"/>
      <c r="K48" s="62" t="s">
        <v>31</v>
      </c>
      <c r="L48" s="63"/>
      <c r="M48" s="52"/>
      <c r="N48" s="53"/>
    </row>
    <row r="49" spans="1:14" ht="15" customHeight="1" thickBot="1" x14ac:dyDescent="0.3">
      <c r="A49" s="1">
        <f t="shared" si="0"/>
        <v>1</v>
      </c>
      <c r="B49" s="43"/>
      <c r="C49" s="44"/>
      <c r="D49" s="45"/>
      <c r="E49" s="45"/>
      <c r="F49" s="81" t="s">
        <v>65</v>
      </c>
      <c r="G49" s="82"/>
      <c r="H49" s="83" t="s">
        <v>30</v>
      </c>
      <c r="I49" s="84"/>
      <c r="J49" s="62"/>
      <c r="K49" s="62" t="s">
        <v>31</v>
      </c>
      <c r="L49" s="63"/>
      <c r="M49" s="52"/>
      <c r="N49" s="53"/>
    </row>
    <row r="50" spans="1:14" s="2" customFormat="1" ht="30" customHeight="1" x14ac:dyDescent="0.25">
      <c r="A50" s="1">
        <f t="shared" si="0"/>
        <v>1</v>
      </c>
      <c r="B50" s="32" t="s">
        <v>66</v>
      </c>
      <c r="C50" s="33"/>
      <c r="D50" s="85" t="s">
        <v>67</v>
      </c>
      <c r="E50" s="86"/>
      <c r="F50" s="37" t="s">
        <v>68</v>
      </c>
      <c r="G50" s="38" t="s">
        <v>68</v>
      </c>
      <c r="H50" s="37" t="s">
        <v>30</v>
      </c>
      <c r="I50" s="38"/>
      <c r="J50" s="39" t="s">
        <v>68</v>
      </c>
      <c r="K50" s="87" t="s">
        <v>31</v>
      </c>
      <c r="L50" s="88"/>
      <c r="M50" s="89" t="s">
        <v>68</v>
      </c>
      <c r="N50" s="90" t="s">
        <v>68</v>
      </c>
    </row>
    <row r="51" spans="1:14" s="2" customFormat="1" ht="30" customHeight="1" thickBot="1" x14ac:dyDescent="0.3">
      <c r="A51" s="1">
        <f t="shared" si="0"/>
        <v>1</v>
      </c>
      <c r="B51" s="91"/>
      <c r="C51" s="92"/>
      <c r="D51" s="93" t="s">
        <v>69</v>
      </c>
      <c r="E51" s="94"/>
      <c r="F51" s="71" t="s">
        <v>68</v>
      </c>
      <c r="G51" s="72" t="s">
        <v>68</v>
      </c>
      <c r="H51" s="71" t="s">
        <v>30</v>
      </c>
      <c r="I51" s="72"/>
      <c r="J51" s="73" t="s">
        <v>68</v>
      </c>
      <c r="K51" s="95" t="s">
        <v>31</v>
      </c>
      <c r="L51" s="96"/>
      <c r="M51" s="97" t="s">
        <v>68</v>
      </c>
      <c r="N51" s="98" t="s">
        <v>68</v>
      </c>
    </row>
    <row r="52" spans="1:14" x14ac:dyDescent="0.25">
      <c r="A52" s="1">
        <f t="shared" si="0"/>
        <v>1</v>
      </c>
    </row>
    <row r="53" spans="1:14" x14ac:dyDescent="0.25">
      <c r="A53" s="1">
        <f t="shared" si="0"/>
        <v>1</v>
      </c>
    </row>
    <row r="54" spans="1:14" x14ac:dyDescent="0.25">
      <c r="A54" s="1">
        <f t="shared" si="0"/>
        <v>1</v>
      </c>
      <c r="C54" s="99" t="s">
        <v>70</v>
      </c>
      <c r="D54" s="100"/>
      <c r="E54" s="100"/>
    </row>
    <row r="55" spans="1:14" s="101" customFormat="1" x14ac:dyDescent="0.25">
      <c r="A55" s="1">
        <f t="shared" si="0"/>
        <v>1</v>
      </c>
      <c r="C55" s="99"/>
    </row>
    <row r="56" spans="1:14" s="101" customFormat="1" ht="15" customHeight="1" x14ac:dyDescent="0.25">
      <c r="A56" s="1">
        <f t="shared" si="0"/>
        <v>1</v>
      </c>
      <c r="C56" s="99" t="s">
        <v>71</v>
      </c>
      <c r="D56" s="100"/>
      <c r="E56" s="100"/>
      <c r="I56" s="102"/>
      <c r="J56" s="102"/>
      <c r="K56" s="102"/>
      <c r="L56" s="102"/>
      <c r="M56" s="103"/>
      <c r="N56" s="103"/>
    </row>
    <row r="57" spans="1:14" s="101" customFormat="1" x14ac:dyDescent="0.25">
      <c r="A57" s="1">
        <f t="shared" si="0"/>
        <v>1</v>
      </c>
      <c r="G57" s="103"/>
      <c r="I57" s="104" t="str">
        <f ca="1">"podpis a pečiatka "&amp;IF(OR([1]summary!$K$40="",[1]summary!$K$40&gt;[1]summary!$K$37),"navrhovateľa","dodávateľa")</f>
        <v>podpis a pečiatka dodávateľa</v>
      </c>
      <c r="J57" s="104"/>
      <c r="K57" s="104"/>
      <c r="L57" s="104"/>
      <c r="M57" s="105"/>
      <c r="N57" s="105"/>
    </row>
  </sheetData>
  <sheetProtection algorithmName="SHA-512" hashValue="YffkjpNlUVrcLDf6Ju5vVuL+laf3hU/SyJk/3lrL/TGWlIeXYRHjnM8eqF30xY2FREXBSrZRFZDq2YIzfdDUPA==" saltValue="3aUYkQafLighBpgCZAwlRA==" spinCount="100000" sheet="1" objects="1" scenarios="1" formatCells="0" formatColumns="0" formatRows="0" selectLockedCells="1"/>
  <autoFilter ref="A1:A57">
    <filterColumn colId="0">
      <filters>
        <filter val="1"/>
      </filters>
    </filterColumn>
  </autoFilter>
  <mergeCells count="86">
    <mergeCell ref="H51:I51"/>
    <mergeCell ref="I57:L57"/>
    <mergeCell ref="F48:G48"/>
    <mergeCell ref="H48:I48"/>
    <mergeCell ref="F49:G49"/>
    <mergeCell ref="H49:I49"/>
    <mergeCell ref="B50:C51"/>
    <mergeCell ref="D50:E50"/>
    <mergeCell ref="F50:G50"/>
    <mergeCell ref="H50:I50"/>
    <mergeCell ref="D51:E51"/>
    <mergeCell ref="F51:G51"/>
    <mergeCell ref="F45:G45"/>
    <mergeCell ref="H45:I45"/>
    <mergeCell ref="F46:G46"/>
    <mergeCell ref="H46:I46"/>
    <mergeCell ref="F47:G47"/>
    <mergeCell ref="H47:I47"/>
    <mergeCell ref="H41:I41"/>
    <mergeCell ref="F42:G42"/>
    <mergeCell ref="H42:I42"/>
    <mergeCell ref="F43:G43"/>
    <mergeCell ref="H43:I43"/>
    <mergeCell ref="F44:G44"/>
    <mergeCell ref="H44:I44"/>
    <mergeCell ref="D37:E49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33:I33"/>
    <mergeCell ref="F34:G34"/>
    <mergeCell ref="H34:I34"/>
    <mergeCell ref="F35:G35"/>
    <mergeCell ref="H35:I35"/>
    <mergeCell ref="F36:G36"/>
    <mergeCell ref="H36:I36"/>
    <mergeCell ref="F29:G29"/>
    <mergeCell ref="H29:I29"/>
    <mergeCell ref="D30:E36"/>
    <mergeCell ref="F30:G30"/>
    <mergeCell ref="H30:I30"/>
    <mergeCell ref="F31:G31"/>
    <mergeCell ref="H31:I31"/>
    <mergeCell ref="F32:G32"/>
    <mergeCell ref="H32:I32"/>
    <mergeCell ref="F33:G33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B20:C49"/>
    <mergeCell ref="D20:E29"/>
    <mergeCell ref="F20:G20"/>
    <mergeCell ref="H20:I20"/>
    <mergeCell ref="M20:M49"/>
    <mergeCell ref="N20:N49"/>
    <mergeCell ref="F21:G21"/>
    <mergeCell ref="H21:I21"/>
    <mergeCell ref="F22:G22"/>
    <mergeCell ref="H22:I22"/>
    <mergeCell ref="B17:C17"/>
    <mergeCell ref="D17:N17"/>
    <mergeCell ref="B19:E19"/>
    <mergeCell ref="F19:G19"/>
    <mergeCell ref="H19:I19"/>
    <mergeCell ref="K19:L19"/>
    <mergeCell ref="B5:N5"/>
    <mergeCell ref="B7:N7"/>
    <mergeCell ref="B10:L10"/>
    <mergeCell ref="B12:L12"/>
    <mergeCell ref="B14:L14"/>
    <mergeCell ref="B15:N15"/>
  </mergeCells>
  <dataValidations count="1">
    <dataValidation type="list" allowBlank="1" showInputMessage="1" showErrorMessage="1" sqref="K20:K51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64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Silvia Harcsová</dc:creator>
  <cp:lastModifiedBy>Ing. Silvia Harcsová</cp:lastModifiedBy>
  <dcterms:created xsi:type="dcterms:W3CDTF">2017-05-18T10:52:30Z</dcterms:created>
  <dcterms:modified xsi:type="dcterms:W3CDTF">2017-05-18T10:53:29Z</dcterms:modified>
</cp:coreProperties>
</file>